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5456" windowHeight="12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<sst xmlns="http://schemas.openxmlformats.org/spreadsheetml/2006/main" count="57" uniqueCount="42">
  <si>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Berechnung der Dichte von Milch und Rahm nach A.Bertsch, INRA</t>
  </si>
  <si>
    <t>sowie Berechnung von Volumen- und Masseströmen von Magermilch, Fertigmilch und Rahm</t>
  </si>
  <si>
    <t>Dichte =</t>
  </si>
  <si>
    <t>kg/l</t>
  </si>
  <si>
    <t>Magermilch</t>
  </si>
  <si>
    <t>Rohmilch</t>
  </si>
  <si>
    <t>Rahm</t>
  </si>
  <si>
    <t>Fertigmilch</t>
  </si>
  <si>
    <t>Temperatur</t>
  </si>
  <si>
    <t>°C</t>
  </si>
  <si>
    <t>Fettgehalt</t>
  </si>
  <si>
    <t>%</t>
  </si>
  <si>
    <t>Fettgehalt Rahm</t>
  </si>
  <si>
    <t>Volumenstrom Rohmilch</t>
  </si>
  <si>
    <t>l/h</t>
  </si>
  <si>
    <t xml:space="preserve">Fettgehalt Rohmilch </t>
  </si>
  <si>
    <r>
      <t xml:space="preserve">Temperatur Rahm / </t>
    </r>
    <r>
      <rPr>
        <sz val="10"/>
        <color indexed="10"/>
        <rFont val="Verdana"/>
        <family val="2"/>
      </rPr>
      <t>Magermilch</t>
    </r>
  </si>
  <si>
    <t>Temperatur Rohmilch</t>
  </si>
  <si>
    <t xml:space="preserve"> </t>
  </si>
  <si>
    <t>Fettgehalt Magermilch</t>
  </si>
  <si>
    <t>Fett in Magermilch</t>
  </si>
  <si>
    <t>Fettgehalt Fertigmilch</t>
  </si>
  <si>
    <t>Masse Magermilch fettfrei</t>
  </si>
  <si>
    <t>Rohmilch:</t>
  </si>
  <si>
    <t>kg/h</t>
  </si>
  <si>
    <t>kg Fett gesamt</t>
  </si>
  <si>
    <t>Volumenstrom Magermilch</t>
  </si>
  <si>
    <t>kg/h Massestrom Magermilch</t>
  </si>
  <si>
    <t>Vorgaben</t>
  </si>
  <si>
    <t>kg/h Massestrom Fertigmilch</t>
  </si>
  <si>
    <t>l/h Volumenstrom Fertigmilch</t>
  </si>
  <si>
    <t>l/h Volumenstrom Rahm zum Mischen</t>
  </si>
  <si>
    <t>kg/h Massestrom Rahm zum Mischen</t>
  </si>
  <si>
    <t>Masse Fett im Rahm</t>
  </si>
  <si>
    <t>Volumenstrom Rahm</t>
  </si>
  <si>
    <t>Massestrom Rahm</t>
  </si>
  <si>
    <t>Rahm_Misch</t>
  </si>
  <si>
    <t>Summe</t>
  </si>
  <si>
    <t>Verhältnis zu Magermilch</t>
  </si>
  <si>
    <t>Masse Magermilch mit 0,05% Fett</t>
  </si>
  <si>
    <t>Masse Rohmilch</t>
  </si>
  <si>
    <t>Magermilch im Gesamt-Rahm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</si>
</sst>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16">
    <font>
      <sz val="10"/>
      <name val="Verdana"/>
      <family val="0"/>
    </font>
    <font>
      <b/>
      <u val="single"/>
      <sz val="16"/>
      <name val="Verdana"/>
      <family val="2"/>
    </font>
    <font>
      <b/>
      <sz val="16"/>
      <name val="Verdana"/>
      <family val="2"/>
    </font>
    <font>
      <b/>
      <u val="double"/>
      <sz val="16"/>
      <name val="Verdana"/>
      <family val="2"/>
    </font>
    <font>
      <b/>
      <u val="double"/>
      <sz val="16"/>
      <color indexed="9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sz val="10"/>
      <color indexed="57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172" fontId="8" fillId="0" borderId="0" xfId="0" applyNumberFormat="1" applyFont="1" applyAlignment="1" applyProtection="1">
      <alignment/>
      <protection hidden="1"/>
    </xf>
    <xf numFmtId="172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172" fontId="10" fillId="0" borderId="0" xfId="0" applyNumberFormat="1" applyFont="1" applyAlignment="1" applyProtection="1">
      <alignment/>
      <protection hidden="1"/>
    </xf>
    <xf numFmtId="172" fontId="14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72" fontId="14" fillId="0" borderId="0" xfId="0" applyNumberFormat="1" applyFont="1" applyAlignment="1" applyProtection="1">
      <alignment/>
      <protection hidden="1"/>
    </xf>
    <xf numFmtId="172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right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15</xdr:row>
      <xdr:rowOff>47625</xdr:rowOff>
    </xdr:from>
    <xdr:to>
      <xdr:col>4</xdr:col>
      <xdr:colOff>142875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09875"/>
          <a:ext cx="27432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B13" sqref="B13"/>
    </sheetView>
  </sheetViews>
  <sheetFormatPr defaultColWidth="11.00390625" defaultRowHeight="12.75"/>
  <cols>
    <col min="1" max="1" width="30.00390625" style="4" customWidth="1"/>
    <col min="2" max="2" width="16.875" style="4" customWidth="1"/>
    <col min="3" max="3" width="10.875" style="4" customWidth="1"/>
    <col min="4" max="4" width="10.50390625" style="4" customWidth="1"/>
    <col min="5" max="5" width="12.25390625" style="4" customWidth="1"/>
    <col min="6" max="16384" width="10.875" style="4" customWidth="1"/>
  </cols>
  <sheetData>
    <row r="1" spans="1:25" ht="19.5">
      <c r="A1" s="3" t="s">
        <v>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2">
      <c r="A2" s="4" t="s">
        <v>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9.5">
      <c r="A3" s="5" t="s">
        <v>2</v>
      </c>
      <c r="B3" s="6">
        <f>(-2.3*0.001*$B$5^2-2.655*0.1*$B$5+1040.7-$B$6*(-4.81*0.00001*$B$5^2+9.76*0.001*$B$5+1.011))/1000</f>
        <v>1.0360384896000001</v>
      </c>
      <c r="C3" s="6" t="s">
        <v>3</v>
      </c>
      <c r="D3" s="7">
        <f>-2.3*0.001*D5^2-2.655*0.1*D5+1040.7-D6*(-4.81*0.00001*D5^2+9.76*0.001*D5+1.011)</f>
        <v>1020.60537712</v>
      </c>
      <c r="E3" s="7">
        <f>-2.3*0.001*E5^2-2.655*0.1*E5+1040.7-E6*(-4.81*0.00001*E5^2+9.76*0.001*E5+1.011)</f>
        <v>1036.0384896</v>
      </c>
      <c r="F3" s="7">
        <f>-2.3*0.001*F5^2-2.655*0.1*F5+1040.7-F6*(-4.81*0.00001*F5^2+9.76*0.001*F5+1.011)</f>
        <v>967.9134112</v>
      </c>
      <c r="G3" s="7">
        <f>-2.3*0.001*G5^2-2.655*0.1*G5+1040.7-G6*(-4.81*0.00001*G5^2+9.76*0.001*G5+1.011)</f>
        <v>1015.8151984</v>
      </c>
      <c r="H3" s="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9.5">
      <c r="A4" s="5"/>
      <c r="B4" s="6"/>
      <c r="C4" s="6"/>
      <c r="D4" s="9" t="s">
        <v>4</v>
      </c>
      <c r="E4" s="9" t="s">
        <v>5</v>
      </c>
      <c r="F4" s="9" t="s">
        <v>6</v>
      </c>
      <c r="G4" s="9" t="s">
        <v>7</v>
      </c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9.5">
      <c r="A5" s="5" t="s">
        <v>8</v>
      </c>
      <c r="B5" s="1">
        <v>2</v>
      </c>
      <c r="C5" s="5" t="s">
        <v>9</v>
      </c>
      <c r="D5" s="9">
        <f>B10</f>
        <v>52</v>
      </c>
      <c r="E5" s="9">
        <f>B11</f>
        <v>2</v>
      </c>
      <c r="F5" s="9">
        <f>B10</f>
        <v>52</v>
      </c>
      <c r="G5" s="9">
        <f>B10</f>
        <v>52</v>
      </c>
      <c r="H5" s="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9.5">
      <c r="A6" s="5" t="s">
        <v>10</v>
      </c>
      <c r="B6" s="1">
        <v>4</v>
      </c>
      <c r="C6" s="5" t="s">
        <v>11</v>
      </c>
      <c r="D6" s="10">
        <f>B12</f>
        <v>0.05</v>
      </c>
      <c r="E6" s="9">
        <f>B9</f>
        <v>4</v>
      </c>
      <c r="F6" s="9">
        <f>B7</f>
        <v>38</v>
      </c>
      <c r="G6" s="9">
        <f>B13</f>
        <v>3.5</v>
      </c>
      <c r="H6" s="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">
      <c r="A7" s="11" t="s">
        <v>12</v>
      </c>
      <c r="B7" s="2">
        <v>38</v>
      </c>
      <c r="C7" s="4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">
      <c r="A8" s="13" t="s">
        <v>13</v>
      </c>
      <c r="B8" s="2">
        <v>10000</v>
      </c>
      <c r="C8" s="4" t="s">
        <v>14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">
      <c r="A9" s="13" t="s">
        <v>15</v>
      </c>
      <c r="B9" s="2">
        <v>4</v>
      </c>
      <c r="C9" s="4" t="s">
        <v>11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">
      <c r="A10" s="11" t="s">
        <v>16</v>
      </c>
      <c r="B10" s="2">
        <v>52</v>
      </c>
      <c r="C10" s="4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">
      <c r="A11" s="13" t="s">
        <v>17</v>
      </c>
      <c r="B11" s="2">
        <v>2</v>
      </c>
      <c r="C11" s="4" t="s">
        <v>9</v>
      </c>
      <c r="D11" s="9"/>
      <c r="E11" s="9" t="s">
        <v>18</v>
      </c>
      <c r="F11" s="9"/>
      <c r="G11" s="9"/>
      <c r="H11" s="9"/>
      <c r="I11" s="9" t="s">
        <v>18</v>
      </c>
      <c r="J11" s="9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">
      <c r="A12" s="14" t="s">
        <v>19</v>
      </c>
      <c r="B12" s="2">
        <v>0.05</v>
      </c>
      <c r="C12" s="4" t="s">
        <v>11</v>
      </c>
      <c r="D12" s="9">
        <f>D13*B12/100</f>
        <v>4.972984750079999</v>
      </c>
      <c r="E12" s="9" t="s">
        <v>20</v>
      </c>
      <c r="F12" s="9"/>
      <c r="G12" s="9"/>
      <c r="H12" s="9"/>
      <c r="I12" s="9"/>
      <c r="J12" s="9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">
      <c r="A13" s="15" t="s">
        <v>21</v>
      </c>
      <c r="B13" s="2">
        <v>3.5</v>
      </c>
      <c r="C13" s="4" t="s">
        <v>11</v>
      </c>
      <c r="D13" s="16">
        <f>B14-D14</f>
        <v>9945.96950016</v>
      </c>
      <c r="E13" s="9" t="s">
        <v>22</v>
      </c>
      <c r="F13" s="9"/>
      <c r="G13" s="9"/>
      <c r="H13" s="9"/>
      <c r="I13" s="9"/>
      <c r="J13" s="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">
      <c r="A14" s="32" t="s">
        <v>23</v>
      </c>
      <c r="B14" s="29">
        <f>B15*E3/1000</f>
        <v>10360.384896</v>
      </c>
      <c r="C14" s="30" t="s">
        <v>24</v>
      </c>
      <c r="D14" s="9">
        <f>B15*E3*B9/100000</f>
        <v>414.41539584</v>
      </c>
      <c r="E14" s="9" t="s">
        <v>25</v>
      </c>
      <c r="F14" s="9"/>
      <c r="G14" s="17">
        <f>D13+D12</f>
        <v>9950.94248491008</v>
      </c>
      <c r="H14" s="9" t="s">
        <v>39</v>
      </c>
      <c r="I14" s="9"/>
      <c r="J14" s="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">
      <c r="A15" s="30"/>
      <c r="B15" s="29">
        <f>B8</f>
        <v>10000</v>
      </c>
      <c r="C15" s="31" t="s">
        <v>14</v>
      </c>
      <c r="D15" s="14" t="s">
        <v>26</v>
      </c>
      <c r="E15" s="14"/>
      <c r="F15" s="14"/>
      <c r="G15" s="14"/>
      <c r="H15" s="14"/>
      <c r="I15" s="9"/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4:25" ht="12.75">
      <c r="D16" s="14"/>
      <c r="E16" s="18">
        <f>E17*1000/D3</f>
        <v>9094.626502991758</v>
      </c>
      <c r="F16" s="14" t="s">
        <v>14</v>
      </c>
      <c r="G16" s="14"/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4:25" ht="12.75">
      <c r="D17" s="14"/>
      <c r="E17" s="18">
        <f>G14-D34</f>
        <v>9282.024711851449</v>
      </c>
      <c r="F17" s="14" t="s">
        <v>27</v>
      </c>
      <c r="G17" s="14"/>
      <c r="H17" s="1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2.75">
      <c r="A18" s="12" t="s">
        <v>28</v>
      </c>
      <c r="D18" s="14"/>
      <c r="E18" s="18"/>
      <c r="F18" s="14"/>
      <c r="G18" s="14"/>
      <c r="H18" s="1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11" t="s">
        <v>18</v>
      </c>
      <c r="D19" s="21"/>
      <c r="E19" s="19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4:25" ht="12.75">
      <c r="D20" s="21"/>
      <c r="E20" s="19">
        <f>E24+E17</f>
        <v>10210.227183036593</v>
      </c>
      <c r="F20" s="20" t="s">
        <v>29</v>
      </c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4:16" ht="12.75">
      <c r="D21" s="21"/>
      <c r="E21" s="19">
        <f>E20/(G3/1000)</f>
        <v>10051.264441719928</v>
      </c>
      <c r="F21" s="20" t="s">
        <v>30</v>
      </c>
      <c r="G21" s="20"/>
      <c r="H21" s="20"/>
      <c r="I21" s="21"/>
      <c r="J21" s="21"/>
      <c r="K21" s="21"/>
      <c r="L21" s="21"/>
      <c r="M21" s="21"/>
      <c r="N21" s="21"/>
      <c r="O21" s="21"/>
      <c r="P21" s="21"/>
    </row>
    <row r="22" spans="4:16" ht="12.75">
      <c r="D22" s="21"/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4:16" ht="12.75">
      <c r="D23" s="21"/>
      <c r="E23" s="26">
        <f>E24*1000/F3</f>
        <v>958.9726316885905</v>
      </c>
      <c r="F23" s="27" t="s">
        <v>31</v>
      </c>
      <c r="G23" s="27"/>
      <c r="H23" s="27"/>
      <c r="I23" s="21"/>
      <c r="J23" s="21"/>
      <c r="K23" s="21"/>
      <c r="L23" s="21"/>
      <c r="M23" s="21"/>
      <c r="N23" s="21"/>
      <c r="O23" s="21"/>
      <c r="P23" s="21"/>
    </row>
    <row r="24" spans="4:16" ht="12.75">
      <c r="D24" s="21"/>
      <c r="E24" s="28">
        <f>E17*(B13-B12)/(B7-B13)</f>
        <v>928.2024711851449</v>
      </c>
      <c r="F24" s="27" t="s">
        <v>32</v>
      </c>
      <c r="G24" s="27"/>
      <c r="H24" s="27"/>
      <c r="I24" s="21"/>
      <c r="J24" s="21"/>
      <c r="K24" s="21"/>
      <c r="L24" s="21"/>
      <c r="M24" s="21"/>
      <c r="N24" s="21"/>
      <c r="O24" s="21"/>
      <c r="P24" s="21"/>
    </row>
    <row r="25" spans="4:16" ht="12.75">
      <c r="D25" s="21"/>
      <c r="E25" s="28"/>
      <c r="F25" s="27"/>
      <c r="G25" s="27"/>
      <c r="H25" s="27"/>
      <c r="I25" s="21"/>
      <c r="J25" s="21"/>
      <c r="K25" s="21"/>
      <c r="L25" s="21"/>
      <c r="M25" s="21"/>
      <c r="N25" s="21"/>
      <c r="O25" s="21"/>
      <c r="P25" s="21"/>
    </row>
    <row r="26" spans="4:16" ht="12.75">
      <c r="D26" s="21"/>
      <c r="E26" s="2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8" ht="12.75">
      <c r="D27" s="8"/>
      <c r="E27" s="17"/>
      <c r="F27" s="9"/>
      <c r="G27" s="9"/>
      <c r="H27" s="21"/>
    </row>
    <row r="28" spans="4:8" ht="12.75">
      <c r="D28" s="8"/>
      <c r="E28" s="17" t="s">
        <v>33</v>
      </c>
      <c r="F28" s="9"/>
      <c r="G28" s="9">
        <f>D14-D12</f>
        <v>409.44241108992</v>
      </c>
      <c r="H28" s="21"/>
    </row>
    <row r="29" spans="4:8" ht="12.75">
      <c r="D29" s="8"/>
      <c r="E29" s="17" t="s">
        <v>40</v>
      </c>
      <c r="F29" s="9"/>
      <c r="G29" s="17">
        <f>E17+D33</f>
        <v>10360.384896</v>
      </c>
      <c r="H29" s="21"/>
    </row>
    <row r="30" spans="4:8" ht="12.75">
      <c r="D30" s="8"/>
      <c r="E30" s="21"/>
      <c r="F30" s="21"/>
      <c r="G30" s="21"/>
      <c r="H30" s="21"/>
    </row>
    <row r="31" ht="12.75"/>
    <row r="32" spans="3:7" ht="12">
      <c r="C32" s="11"/>
      <c r="D32" s="22">
        <f>D33*1000/F3</f>
        <v>1114.108113050754</v>
      </c>
      <c r="E32" s="11" t="s">
        <v>14</v>
      </c>
      <c r="F32" s="11" t="s">
        <v>34</v>
      </c>
      <c r="G32" s="11"/>
    </row>
    <row r="33" spans="3:7" ht="12">
      <c r="C33" s="11"/>
      <c r="D33" s="22">
        <f>D34+G28</f>
        <v>1078.3601841485506</v>
      </c>
      <c r="E33" s="11"/>
      <c r="F33" s="11" t="s">
        <v>35</v>
      </c>
      <c r="G33" s="11"/>
    </row>
    <row r="34" spans="1:9" ht="12">
      <c r="A34" s="24"/>
      <c r="B34" s="21"/>
      <c r="C34" s="9"/>
      <c r="D34" s="17">
        <f>(G28*(100-$B$7)/($B$7-$B$12))</f>
        <v>668.9177730586307</v>
      </c>
      <c r="E34" s="9" t="s">
        <v>24</v>
      </c>
      <c r="F34" s="9" t="s">
        <v>41</v>
      </c>
      <c r="G34" s="9"/>
      <c r="H34" s="9"/>
      <c r="I34" s="9"/>
    </row>
    <row r="35" spans="1:9" ht="12">
      <c r="A35" s="21"/>
      <c r="B35" s="21"/>
      <c r="C35" s="9"/>
      <c r="D35" s="9"/>
      <c r="E35" s="9"/>
      <c r="F35" s="9"/>
      <c r="G35" s="9"/>
      <c r="H35" s="9"/>
      <c r="I35" s="9"/>
    </row>
    <row r="36" spans="1:9" ht="12">
      <c r="A36" s="9"/>
      <c r="B36" s="9"/>
      <c r="C36" s="9"/>
      <c r="D36" s="9"/>
      <c r="E36" s="9"/>
      <c r="F36" s="9"/>
      <c r="G36" s="9"/>
      <c r="H36" s="9"/>
      <c r="I36" s="9"/>
    </row>
    <row r="37" spans="1:9" ht="12">
      <c r="A37" s="9"/>
      <c r="B37" s="9"/>
      <c r="C37" s="9"/>
      <c r="D37" s="9"/>
      <c r="E37" s="9"/>
      <c r="F37" s="9"/>
      <c r="G37" s="17" t="s">
        <v>18</v>
      </c>
      <c r="H37" s="9"/>
      <c r="I37" s="9"/>
    </row>
    <row r="38" spans="1:9" ht="12">
      <c r="A38" s="9"/>
      <c r="B38" s="9" t="s">
        <v>4</v>
      </c>
      <c r="C38" s="9" t="s">
        <v>6</v>
      </c>
      <c r="D38" s="9" t="s">
        <v>36</v>
      </c>
      <c r="E38" s="9"/>
      <c r="F38" s="9"/>
      <c r="G38" s="9"/>
      <c r="H38" s="9"/>
      <c r="I38" s="9"/>
    </row>
    <row r="39" spans="1:9" ht="12">
      <c r="A39" s="9"/>
      <c r="B39" s="17">
        <v>25.002</v>
      </c>
      <c r="C39" s="17">
        <v>2.631</v>
      </c>
      <c r="D39" s="17">
        <v>1.833</v>
      </c>
      <c r="E39" s="9"/>
      <c r="F39" s="9"/>
      <c r="G39" s="9"/>
      <c r="H39" s="9"/>
      <c r="I39" s="9"/>
    </row>
    <row r="40" spans="1:9" ht="12">
      <c r="A40" s="9"/>
      <c r="B40" s="17">
        <v>25.007</v>
      </c>
      <c r="C40" s="17">
        <v>2.633</v>
      </c>
      <c r="D40" s="17">
        <v>1.83</v>
      </c>
      <c r="E40" s="9"/>
      <c r="F40" s="9"/>
      <c r="G40" s="9"/>
      <c r="H40" s="9"/>
      <c r="I40" s="9"/>
    </row>
    <row r="41" spans="1:9" ht="12">
      <c r="A41" s="9"/>
      <c r="B41" s="17">
        <v>25.009</v>
      </c>
      <c r="C41" s="17">
        <v>2.634</v>
      </c>
      <c r="D41" s="17">
        <v>1.826</v>
      </c>
      <c r="E41" s="9"/>
      <c r="F41" s="9"/>
      <c r="G41" s="9"/>
      <c r="H41" s="9"/>
      <c r="I41" s="9"/>
    </row>
    <row r="42" spans="1:9" ht="12">
      <c r="A42" s="9"/>
      <c r="B42" s="17">
        <v>25.01</v>
      </c>
      <c r="C42" s="17">
        <v>2.644</v>
      </c>
      <c r="D42" s="17">
        <v>1.823</v>
      </c>
      <c r="E42" s="9"/>
      <c r="F42" s="9"/>
      <c r="G42" s="9"/>
      <c r="H42" s="9"/>
      <c r="I42" s="9"/>
    </row>
    <row r="43" spans="1:9" ht="12">
      <c r="A43" s="9"/>
      <c r="B43" s="17">
        <v>25.003</v>
      </c>
      <c r="C43" s="17">
        <v>2.675</v>
      </c>
      <c r="D43" s="17">
        <v>1.82</v>
      </c>
      <c r="E43" s="9"/>
      <c r="F43" s="9"/>
      <c r="G43" s="9"/>
      <c r="H43" s="9"/>
      <c r="I43" s="9"/>
    </row>
    <row r="44" spans="1:9" ht="12">
      <c r="A44" s="9"/>
      <c r="B44" s="17">
        <v>25.007</v>
      </c>
      <c r="C44" s="17">
        <v>2.588</v>
      </c>
      <c r="D44" s="17">
        <v>1.818</v>
      </c>
      <c r="E44" s="9"/>
      <c r="F44" s="9"/>
      <c r="G44" s="9"/>
      <c r="H44" s="9"/>
      <c r="I44" s="9"/>
    </row>
    <row r="45" spans="1:9" ht="12">
      <c r="A45" s="9"/>
      <c r="B45" s="17">
        <v>25.007</v>
      </c>
      <c r="C45" s="17">
        <v>2.585</v>
      </c>
      <c r="D45" s="17">
        <v>1.811</v>
      </c>
      <c r="E45" s="9"/>
      <c r="F45" s="9"/>
      <c r="G45" s="9"/>
      <c r="H45" s="9"/>
      <c r="I45" s="9"/>
    </row>
    <row r="46" spans="1:9" ht="12">
      <c r="A46" s="9"/>
      <c r="B46" s="17">
        <v>25.009</v>
      </c>
      <c r="C46" s="17">
        <v>2.555</v>
      </c>
      <c r="D46" s="17">
        <v>1.81</v>
      </c>
      <c r="E46" s="9"/>
      <c r="F46" s="9"/>
      <c r="G46" s="9"/>
      <c r="H46" s="9"/>
      <c r="I46" s="9"/>
    </row>
    <row r="47" spans="1:9" ht="12">
      <c r="A47" s="9"/>
      <c r="B47" s="17">
        <v>25.011</v>
      </c>
      <c r="C47" s="17">
        <v>2.559</v>
      </c>
      <c r="D47" s="17">
        <v>1.809</v>
      </c>
      <c r="E47" s="9"/>
      <c r="F47" s="9"/>
      <c r="G47" s="9"/>
      <c r="H47" s="9"/>
      <c r="I47" s="9"/>
    </row>
    <row r="48" spans="1:9" ht="12">
      <c r="A48" s="9"/>
      <c r="B48" s="17">
        <v>25.002</v>
      </c>
      <c r="C48" s="17">
        <v>2.632</v>
      </c>
      <c r="D48" s="17">
        <v>1.811</v>
      </c>
      <c r="E48" s="9"/>
      <c r="F48" s="9"/>
      <c r="G48" s="9"/>
      <c r="H48" s="9"/>
      <c r="I48" s="9"/>
    </row>
    <row r="49" spans="1:9" ht="12">
      <c r="A49" s="23" t="s">
        <v>37</v>
      </c>
      <c r="B49" s="9">
        <f>SUM(B39:B48)</f>
        <v>250.06700000000004</v>
      </c>
      <c r="C49" s="9">
        <f>SUM(C39:C48)</f>
        <v>26.136000000000003</v>
      </c>
      <c r="D49" s="9">
        <f>SUM(D39:D48)</f>
        <v>18.191000000000003</v>
      </c>
      <c r="E49" s="9"/>
      <c r="F49" s="9"/>
      <c r="G49" s="9"/>
      <c r="H49" s="9"/>
      <c r="I49" s="9"/>
    </row>
    <row r="50" spans="1:9" ht="12">
      <c r="A50" s="23" t="s">
        <v>38</v>
      </c>
      <c r="B50" s="9">
        <f>B49/$B$49</f>
        <v>1</v>
      </c>
      <c r="C50" s="9">
        <f>C49/$B$49</f>
        <v>0.10451598971475644</v>
      </c>
      <c r="D50" s="9">
        <f>D49/$B$49</f>
        <v>0.07274450447280129</v>
      </c>
      <c r="E50" s="9"/>
      <c r="F50" s="9"/>
      <c r="G50" s="9"/>
      <c r="H50" s="9"/>
      <c r="I50" s="9"/>
    </row>
    <row r="51" spans="1:9" ht="12">
      <c r="A51" s="9"/>
      <c r="B51" s="9"/>
      <c r="C51" s="9"/>
      <c r="D51" s="9"/>
      <c r="E51" s="9"/>
      <c r="F51" s="9"/>
      <c r="G51" s="9"/>
      <c r="H51" s="9"/>
      <c r="I51" s="9"/>
    </row>
    <row r="52" spans="1:9" ht="12">
      <c r="A52" s="9"/>
      <c r="B52" s="9"/>
      <c r="C52" s="9"/>
      <c r="D52" s="9"/>
      <c r="E52" s="9"/>
      <c r="F52" s="9"/>
      <c r="G52" s="9"/>
      <c r="H52" s="9"/>
      <c r="I52" s="9"/>
    </row>
    <row r="53" spans="1:9" ht="12">
      <c r="A53" s="9"/>
      <c r="B53" s="9"/>
      <c r="C53" s="9"/>
      <c r="D53" s="9"/>
      <c r="E53" s="9"/>
      <c r="F53" s="9"/>
      <c r="G53" s="9"/>
      <c r="H53" s="9"/>
      <c r="I53" s="9"/>
    </row>
    <row r="54" spans="1:9" ht="12">
      <c r="A54" s="9"/>
      <c r="B54" s="9"/>
      <c r="C54" s="9"/>
      <c r="D54" s="9"/>
      <c r="E54" s="9"/>
      <c r="F54" s="9"/>
      <c r="G54" s="9"/>
      <c r="H54" s="9"/>
      <c r="I54" s="9"/>
    </row>
    <row r="55" spans="1:9" ht="12">
      <c r="A55" s="9"/>
      <c r="B55" s="9"/>
      <c r="C55" s="9"/>
      <c r="D55" s="9"/>
      <c r="E55" s="9"/>
      <c r="F55" s="9"/>
      <c r="G55" s="9"/>
      <c r="H55" s="9"/>
      <c r="I55" s="9"/>
    </row>
    <row r="56" spans="1:8" ht="12">
      <c r="A56" s="9"/>
      <c r="B56" s="9"/>
      <c r="C56" s="9"/>
      <c r="D56" s="9"/>
      <c r="E56" s="9"/>
      <c r="F56" s="9"/>
      <c r="G56" s="9"/>
      <c r="H56" s="24"/>
    </row>
    <row r="57" spans="1:8" ht="12">
      <c r="A57" s="9"/>
      <c r="B57" s="9"/>
      <c r="C57" s="9"/>
      <c r="D57" s="9"/>
      <c r="E57" s="9"/>
      <c r="F57" s="9"/>
      <c r="G57" s="9"/>
      <c r="H57" s="24"/>
    </row>
    <row r="58" spans="1:8" ht="12">
      <c r="A58" s="9"/>
      <c r="B58" s="9"/>
      <c r="C58" s="9"/>
      <c r="D58" s="9"/>
      <c r="E58" s="9"/>
      <c r="F58" s="9"/>
      <c r="G58" s="9"/>
      <c r="H58" s="24"/>
    </row>
    <row r="59" spans="1:8" ht="12">
      <c r="A59" s="9"/>
      <c r="B59" s="9"/>
      <c r="C59" s="9"/>
      <c r="D59" s="9"/>
      <c r="E59" s="9"/>
      <c r="F59" s="9"/>
      <c r="G59" s="9"/>
      <c r="H59" s="24"/>
    </row>
    <row r="60" spans="1:8" ht="12">
      <c r="A60" s="9"/>
      <c r="B60" s="9"/>
      <c r="C60" s="9"/>
      <c r="D60" s="9"/>
      <c r="E60" s="9"/>
      <c r="F60" s="9"/>
      <c r="G60" s="9"/>
      <c r="H60" s="24"/>
    </row>
    <row r="61" spans="1:8" ht="12">
      <c r="A61" s="24"/>
      <c r="B61" s="24"/>
      <c r="C61" s="24"/>
      <c r="D61" s="24"/>
      <c r="E61" s="24"/>
      <c r="F61" s="24"/>
      <c r="G61" s="24"/>
      <c r="H61" s="24"/>
    </row>
    <row r="62" spans="1:8" ht="12">
      <c r="A62" s="24"/>
      <c r="B62" s="24"/>
      <c r="C62" s="24"/>
      <c r="D62" s="24"/>
      <c r="E62" s="24"/>
      <c r="F62" s="24"/>
      <c r="G62" s="24"/>
      <c r="H62" s="24"/>
    </row>
    <row r="63" spans="1:8" ht="12">
      <c r="A63" s="24"/>
      <c r="B63" s="24"/>
      <c r="C63" s="24"/>
      <c r="D63" s="24"/>
      <c r="E63" s="24"/>
      <c r="F63" s="24"/>
      <c r="G63" s="24"/>
      <c r="H63" s="24"/>
    </row>
    <row r="64" spans="1:8" ht="12">
      <c r="A64" s="24"/>
      <c r="B64" s="24"/>
      <c r="C64" s="24"/>
      <c r="D64" s="24"/>
      <c r="E64" s="24"/>
      <c r="F64" s="24"/>
      <c r="G64" s="24"/>
      <c r="H64" s="24"/>
    </row>
    <row r="65" spans="1:8" ht="12">
      <c r="A65" s="24"/>
      <c r="B65" s="24"/>
      <c r="C65" s="24"/>
      <c r="D65" s="24"/>
      <c r="E65" s="24"/>
      <c r="F65" s="24"/>
      <c r="G65" s="24"/>
      <c r="H65" s="24"/>
    </row>
    <row r="66" spans="1:8" ht="12">
      <c r="A66" s="24"/>
      <c r="B66" s="24"/>
      <c r="C66" s="24"/>
      <c r="D66" s="24"/>
      <c r="E66" s="24"/>
      <c r="F66" s="24"/>
      <c r="G66" s="24"/>
      <c r="H66" s="24"/>
    </row>
    <row r="67" spans="1:8" ht="12">
      <c r="A67" s="24"/>
      <c r="B67" s="24"/>
      <c r="C67" s="24"/>
      <c r="D67" s="24"/>
      <c r="E67" s="24"/>
      <c r="F67" s="24"/>
      <c r="G67" s="24"/>
      <c r="H67" s="24"/>
    </row>
    <row r="68" spans="1:8" ht="12">
      <c r="A68" s="24"/>
      <c r="B68" s="24"/>
      <c r="C68" s="24"/>
      <c r="D68" s="24"/>
      <c r="E68" s="24"/>
      <c r="F68" s="24"/>
      <c r="G68" s="24"/>
      <c r="H68" s="24"/>
    </row>
    <row r="69" spans="1:8" ht="12">
      <c r="A69" s="24"/>
      <c r="B69" s="24"/>
      <c r="C69" s="24"/>
      <c r="D69" s="24"/>
      <c r="E69" s="24"/>
      <c r="F69" s="24"/>
      <c r="G69" s="24"/>
      <c r="H69" s="24"/>
    </row>
    <row r="70" spans="1:8" ht="12">
      <c r="A70" s="24"/>
      <c r="B70" s="24"/>
      <c r="C70" s="24"/>
      <c r="D70" s="24"/>
      <c r="E70" s="24"/>
      <c r="F70" s="24"/>
      <c r="G70" s="24"/>
      <c r="H70" s="24"/>
    </row>
    <row r="71" spans="1:8" ht="12">
      <c r="A71" s="24"/>
      <c r="B71" s="24"/>
      <c r="C71" s="24"/>
      <c r="D71" s="24"/>
      <c r="E71" s="24"/>
      <c r="F71" s="24"/>
      <c r="G71" s="24"/>
      <c r="H71" s="24"/>
    </row>
    <row r="72" spans="1:8" ht="12">
      <c r="A72" s="24"/>
      <c r="B72" s="24"/>
      <c r="C72" s="24"/>
      <c r="D72" s="24"/>
      <c r="E72" s="24"/>
      <c r="F72" s="24"/>
      <c r="G72" s="24"/>
      <c r="H72" s="24"/>
    </row>
    <row r="73" spans="1:8" ht="12">
      <c r="A73" s="24"/>
      <c r="B73" s="24"/>
      <c r="C73" s="24"/>
      <c r="D73" s="24"/>
      <c r="E73" s="24"/>
      <c r="F73" s="24"/>
      <c r="G73" s="24"/>
      <c r="H73" s="24"/>
    </row>
    <row r="74" spans="1:8" ht="12">
      <c r="A74" s="24"/>
      <c r="B74" s="24"/>
      <c r="C74" s="24"/>
      <c r="D74" s="24"/>
      <c r="E74" s="24"/>
      <c r="F74" s="24"/>
      <c r="G74" s="24"/>
      <c r="H74" s="24"/>
    </row>
    <row r="75" spans="1:8" ht="12">
      <c r="A75" s="24"/>
      <c r="B75" s="24"/>
      <c r="C75" s="24"/>
      <c r="D75" s="24"/>
      <c r="E75" s="24"/>
      <c r="F75" s="24"/>
      <c r="G75" s="24"/>
      <c r="H75" s="24"/>
    </row>
    <row r="76" spans="1:8" ht="12">
      <c r="A76" s="24"/>
      <c r="B76" s="24"/>
      <c r="C76" s="24"/>
      <c r="D76" s="24"/>
      <c r="E76" s="24"/>
      <c r="F76" s="24"/>
      <c r="G76" s="24"/>
      <c r="H76" s="24"/>
    </row>
    <row r="77" spans="1:8" ht="12">
      <c r="A77" s="24"/>
      <c r="B77" s="24"/>
      <c r="C77" s="24"/>
      <c r="D77" s="24"/>
      <c r="E77" s="24"/>
      <c r="F77" s="24"/>
      <c r="G77" s="24"/>
      <c r="H77" s="24"/>
    </row>
    <row r="78" spans="1:8" ht="12">
      <c r="A78" s="24"/>
      <c r="B78" s="24"/>
      <c r="C78" s="24"/>
      <c r="D78" s="24"/>
      <c r="E78" s="24"/>
      <c r="F78" s="24"/>
      <c r="G78" s="24"/>
      <c r="H78" s="24"/>
    </row>
    <row r="79" spans="1:8" ht="12">
      <c r="A79" s="24"/>
      <c r="B79" s="24"/>
      <c r="C79" s="24"/>
      <c r="D79" s="24"/>
      <c r="E79" s="24"/>
      <c r="F79" s="24"/>
      <c r="G79" s="24"/>
      <c r="H79" s="24"/>
    </row>
    <row r="80" spans="1:8" ht="12">
      <c r="A80" s="24"/>
      <c r="B80" s="24"/>
      <c r="C80" s="24"/>
      <c r="D80" s="24"/>
      <c r="E80" s="24"/>
      <c r="F80" s="24"/>
      <c r="G80" s="24"/>
      <c r="H80" s="24"/>
    </row>
    <row r="81" spans="1:8" ht="12">
      <c r="A81" s="24"/>
      <c r="B81" s="24"/>
      <c r="C81" s="24"/>
      <c r="D81" s="24"/>
      <c r="E81" s="24"/>
      <c r="F81" s="24"/>
      <c r="G81" s="24"/>
      <c r="H81" s="24"/>
    </row>
    <row r="82" spans="1:8" ht="12">
      <c r="A82" s="24"/>
      <c r="B82" s="24"/>
      <c r="C82" s="24"/>
      <c r="D82" s="24"/>
      <c r="E82" s="24"/>
      <c r="F82" s="24"/>
      <c r="G82" s="24"/>
      <c r="H82" s="24"/>
    </row>
    <row r="83" spans="1:8" ht="12">
      <c r="A83" s="24"/>
      <c r="B83" s="24"/>
      <c r="C83" s="24"/>
      <c r="D83" s="24"/>
      <c r="E83" s="24"/>
      <c r="F83" s="24"/>
      <c r="G83" s="24"/>
      <c r="H83" s="24"/>
    </row>
  </sheetData>
  <sheetProtection password="CAC5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>Raimund Kalinowski</cp:lastModifiedBy>
  <dcterms:created xsi:type="dcterms:W3CDTF">2005-05-26T06:00:56Z</dcterms:created>
  <dcterms:modified xsi:type="dcterms:W3CDTF">2006-08-18T14:18:47Z</dcterms:modified>
  <cp:category/>
  <cp:version/>
  <cp:contentType/>
  <cp:contentStatus/>
</cp:coreProperties>
</file>